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95"/>
  </bookViews>
  <sheets>
    <sheet name="Salgın Dönemi Görüşme Sonuçları" sheetId="1" r:id="rId1"/>
  </sheets>
  <calcPr calcId="179021"/>
</workbook>
</file>

<file path=xl/calcChain.xml><?xml version="1.0" encoding="utf-8"?>
<calcChain xmlns="http://schemas.openxmlformats.org/spreadsheetml/2006/main">
  <c r="B26" i="1" l="1"/>
  <c r="B212" i="1" l="1"/>
  <c r="C195" i="1" l="1"/>
  <c r="C202" i="1"/>
  <c r="C198" i="1"/>
  <c r="C201" i="1"/>
  <c r="C200" i="1"/>
  <c r="C199" i="1"/>
  <c r="C207" i="1"/>
  <c r="C205" i="1"/>
  <c r="C211" i="1"/>
  <c r="C204" i="1"/>
  <c r="C197" i="1"/>
  <c r="C196" i="1"/>
  <c r="C208" i="1"/>
  <c r="C210" i="1"/>
  <c r="C206" i="1"/>
  <c r="C203" i="1"/>
  <c r="C209" i="1"/>
  <c r="C185" i="1"/>
  <c r="C186" i="1"/>
  <c r="C187" i="1"/>
  <c r="C188" i="1"/>
  <c r="C189" i="1"/>
  <c r="C190" i="1"/>
  <c r="C180" i="1"/>
  <c r="C179" i="1"/>
  <c r="C169" i="1"/>
  <c r="C170" i="1"/>
  <c r="C171" i="1"/>
  <c r="C172" i="1"/>
  <c r="C173" i="1"/>
  <c r="C174" i="1"/>
  <c r="C164" i="1"/>
  <c r="C163" i="1"/>
  <c r="C158" i="1"/>
  <c r="C157" i="1"/>
  <c r="C152" i="1"/>
  <c r="C151" i="1"/>
  <c r="C146" i="1"/>
  <c r="C145" i="1"/>
  <c r="C137" i="1"/>
  <c r="C138" i="1"/>
  <c r="C139" i="1"/>
  <c r="C140" i="1"/>
  <c r="C132" i="1"/>
  <c r="C131" i="1"/>
  <c r="C126" i="1"/>
  <c r="C125" i="1"/>
  <c r="C120" i="1"/>
  <c r="C119" i="1"/>
  <c r="C114" i="1"/>
  <c r="C113" i="1"/>
  <c r="C112" i="1"/>
  <c r="C111" i="1"/>
  <c r="C106" i="1"/>
  <c r="C105" i="1"/>
  <c r="C97" i="1"/>
  <c r="C98" i="1"/>
  <c r="C99" i="1"/>
  <c r="C100" i="1"/>
  <c r="C92" i="1"/>
  <c r="C91" i="1"/>
  <c r="C85" i="1"/>
  <c r="C86" i="1"/>
  <c r="C77" i="1"/>
  <c r="C78" i="1"/>
  <c r="C79" i="1"/>
  <c r="C80" i="1"/>
  <c r="C71" i="1"/>
  <c r="C72" i="1"/>
  <c r="C64" i="1"/>
  <c r="C65" i="1"/>
  <c r="C66" i="1"/>
  <c r="C59" i="1"/>
  <c r="C58" i="1"/>
  <c r="C53" i="1"/>
  <c r="C52" i="1"/>
  <c r="C47" i="1"/>
  <c r="C46" i="1"/>
  <c r="C45" i="1"/>
  <c r="C39" i="1"/>
  <c r="C38" i="1"/>
  <c r="C37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 l="1"/>
  <c r="C212" i="1"/>
</calcChain>
</file>

<file path=xl/sharedStrings.xml><?xml version="1.0" encoding="utf-8"?>
<sst xmlns="http://schemas.openxmlformats.org/spreadsheetml/2006/main" count="210" uniqueCount="105">
  <si>
    <t>Salgın Dönem Görüşme Sonuçları</t>
  </si>
  <si>
    <t>Katılan kişi sayısı</t>
  </si>
  <si>
    <t>İllere Dağılım</t>
  </si>
  <si>
    <t>Adıyaman</t>
  </si>
  <si>
    <t>Ağrı</t>
  </si>
  <si>
    <t>Batman</t>
  </si>
  <si>
    <t>Bingöl</t>
  </si>
  <si>
    <t>Bitlis</t>
  </si>
  <si>
    <t>Dersim</t>
  </si>
  <si>
    <t>Diyarbakır</t>
  </si>
  <si>
    <t>Elazığ</t>
  </si>
  <si>
    <t>Erzurum</t>
  </si>
  <si>
    <t>Gaziantep</t>
  </si>
  <si>
    <t>Hakkari</t>
  </si>
  <si>
    <t>Iğdır</t>
  </si>
  <si>
    <t>Kars</t>
  </si>
  <si>
    <t>Kızıltepe</t>
  </si>
  <si>
    <t>Malatya</t>
  </si>
  <si>
    <t>Mardin</t>
  </si>
  <si>
    <t>Siirt</t>
  </si>
  <si>
    <t>Şanlıurfa</t>
  </si>
  <si>
    <t>Şırnak</t>
  </si>
  <si>
    <t>Van</t>
  </si>
  <si>
    <t>Toplam</t>
  </si>
  <si>
    <t>Sayı</t>
  </si>
  <si>
    <t>%</t>
  </si>
  <si>
    <t>Hanede kaçkişi yaşıyor</t>
  </si>
  <si>
    <t>1-5 kişi</t>
  </si>
  <si>
    <t>6-10 kişi</t>
  </si>
  <si>
    <t>11 ve daha fazla kişi</t>
  </si>
  <si>
    <t>Son 1 ayda geliriniz düştü mü?</t>
  </si>
  <si>
    <t>Evet düştü</t>
  </si>
  <si>
    <t xml:space="preserve">Hayır düşmedi          </t>
  </si>
  <si>
    <t>Zaten gelirim yoktu</t>
  </si>
  <si>
    <t>Hanede hasta olan ya da salgın hastalık belirtisi olan var mı?</t>
  </si>
  <si>
    <t>Evet</t>
  </si>
  <si>
    <t>Hayır</t>
  </si>
  <si>
    <t xml:space="preserve">Hanede okula giden çocuk var mı? </t>
  </si>
  <si>
    <t>1-3 çocuk</t>
  </si>
  <si>
    <t>4-6 çocuk</t>
  </si>
  <si>
    <t>7 ve daha fazla çocuk</t>
  </si>
  <si>
    <t>Hanede okula giden kaç çocuk var?</t>
  </si>
  <si>
    <t>Çocuklarınız uzaktan eğitimden yararlanabiliyor mu?</t>
  </si>
  <si>
    <t>Çocuklarınız neden uzaktan eğitimden yararlanamıyor?</t>
  </si>
  <si>
    <t>Internet yok</t>
  </si>
  <si>
    <t>Televizyon ve internet yok</t>
  </si>
  <si>
    <t>Evde uygun ortam yok</t>
  </si>
  <si>
    <t>Ne yapılması gerektiğini bilmiyorum</t>
  </si>
  <si>
    <t>Salgın ile ilgili korunma tedbirlerini duydunuz mu?</t>
  </si>
  <si>
    <t>Siz veya ev halkından birisi evden çıkıyor mu?</t>
  </si>
  <si>
    <t>Siz veya ev halkından birisi evden neden çıkıyor?</t>
  </si>
  <si>
    <t>İş /çalışmak için</t>
  </si>
  <si>
    <t>Oynamak için</t>
  </si>
  <si>
    <t>Alışveriş için</t>
  </si>
  <si>
    <t>Diğer</t>
  </si>
  <si>
    <t>Kronik bir hastalığınız var mı?</t>
  </si>
  <si>
    <t>Salgın hastalık sürecinde ne hissediyorsunuz?</t>
  </si>
  <si>
    <t>Tedbirleri alıyorum, sakinim</t>
  </si>
  <si>
    <t>Çaresizlik</t>
  </si>
  <si>
    <t>Korku</t>
  </si>
  <si>
    <t>Umursamıyorum</t>
  </si>
  <si>
    <t>Salgından korunma yöntemlerini uyguladığınızı düşünüyor musunuz?</t>
  </si>
  <si>
    <t>Muayene olma ya da ilaç alma konusunda yardıma ihtiyacınız var mı?</t>
  </si>
  <si>
    <t>Su sorunu yaşıyor musunuz?</t>
  </si>
  <si>
    <t>Neden su sorunu yaşıyorsunuz?</t>
  </si>
  <si>
    <t>Fatura ödenemedi, evde su kesik</t>
  </si>
  <si>
    <t>Mahallede su kesintisi var</t>
  </si>
  <si>
    <t>Ev içinde su bağlantısı yok</t>
  </si>
  <si>
    <t>Evinizde yeterince sabun var mı?</t>
  </si>
  <si>
    <t>Hanenize maddi veya gıda desteği vermek için irtibata geçen kurum oldu mu?</t>
  </si>
  <si>
    <t>Hanenize maddi veya gıda desteği vermek için hangi kurum sizinle irtibata geçti?</t>
  </si>
  <si>
    <t>Valilik</t>
  </si>
  <si>
    <t>Belediye</t>
  </si>
  <si>
    <t>Farklı bir kamu kurumu</t>
  </si>
  <si>
    <t>STK</t>
  </si>
  <si>
    <t>Siz ihtiyaçlarınızı karşılamak için herhangi bir yere gittiniz mi / aradınız mı?</t>
  </si>
  <si>
    <t>Kurum belirtmemiş</t>
  </si>
  <si>
    <t xml:space="preserve">Diğer </t>
  </si>
  <si>
    <t>Sağlık hizmetlerinden yararlanması için aracılık edildi</t>
  </si>
  <si>
    <t>Maddi destek alması sağlandı.</t>
  </si>
  <si>
    <t>Belediyeye yönlendirildi.</t>
  </si>
  <si>
    <t>Yaş</t>
  </si>
  <si>
    <t>Ortalama</t>
  </si>
  <si>
    <t>En küçük</t>
  </si>
  <si>
    <t>En büyük</t>
  </si>
  <si>
    <t>Cevap veren kişi sayısı</t>
  </si>
  <si>
    <t>Evinizde yeterince temizlik malzemesi var mı?</t>
  </si>
  <si>
    <t>Gıda ihtiyacınızı karşılıyabiliyor musunuz?</t>
  </si>
  <si>
    <t>Siz ihtiyaçlarınızı karşılamak için hangi kuruma yere gittiniz / aradınız?</t>
  </si>
  <si>
    <t>COVID 19 ve korunma yolları hakkında bilgilendirme yapıldı</t>
  </si>
  <si>
    <t>Online psikolojik destek sağlandı</t>
  </si>
  <si>
    <t>Şiddet başvurusu yaptı</t>
  </si>
  <si>
    <t>Çocuk çalışmalarına katıldı (477 çocuk+342 ebeveyn)</t>
  </si>
  <si>
    <t>Hijyen malzemesi sağlandı</t>
  </si>
  <si>
    <t>Doğum kontrol malzemesi sağlandı</t>
  </si>
  <si>
    <t>Cinsel sağlık ve üreme sağlığı konusunda bilgi verildi</t>
  </si>
  <si>
    <t>Gebelik takibi yapılması sağlandı</t>
  </si>
  <si>
    <t>Tercümanlık desteği verildi</t>
  </si>
  <si>
    <t>Sosyal Yardımlaşma ve Dayanışma Vakfı'na yönlendirildi</t>
  </si>
  <si>
    <t>Sosyal Hizmet Merkezine  yönlendirildi.</t>
  </si>
  <si>
    <t>KAMER ne yaptı?</t>
  </si>
  <si>
    <t>Online eğitime konusunda danışmanlık sağlandı</t>
  </si>
  <si>
    <t>Hasta bakım hizmeti sağlandı.</t>
  </si>
  <si>
    <t xml:space="preserve">Hane başına düşen kişi sayısı 5,4 olarak tespit edildi. 14.522 hane *5,4 kişi sayısı =78.895 toplam ulaşılan hane halkı sayısı </t>
  </si>
  <si>
    <t>Gıda desteği sağlandı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</si>
</sst>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tabSelected="1" zoomScaleNormal="100" workbookViewId="0">
      <selection activeCell="E21" sqref="E21"/>
    </sheetView>
  </sheetViews>
  <sheetFormatPr defaultColWidth="9.140625" defaultRowHeight="15" x14ac:dyDescent="0.25"/>
  <cols>
    <col min="1" max="1" width="42.42578125" style="4" customWidth="1"/>
    <col min="2" max="2" width="24.140625" style="3" customWidth="1"/>
    <col min="3" max="3" width="9.140625" style="1"/>
    <col min="4" max="16384" width="9.140625" style="2"/>
  </cols>
  <sheetData>
    <row r="1" spans="1:3" x14ac:dyDescent="0.25">
      <c r="A1" s="7" t="s">
        <v>0</v>
      </c>
      <c r="B1" s="15"/>
      <c r="C1" s="12"/>
    </row>
    <row r="2" spans="1:3" x14ac:dyDescent="0.25">
      <c r="A2" s="7" t="s">
        <v>1</v>
      </c>
      <c r="B2" s="15">
        <v>14522</v>
      </c>
      <c r="C2" s="12"/>
    </row>
    <row r="3" spans="1:3" x14ac:dyDescent="0.25">
      <c r="A3" s="30"/>
      <c r="B3" s="30"/>
      <c r="C3" s="30"/>
    </row>
    <row r="4" spans="1:3" x14ac:dyDescent="0.25">
      <c r="A4" s="31"/>
      <c r="B4" s="31"/>
      <c r="C4" s="31"/>
    </row>
    <row r="5" spans="1:3" x14ac:dyDescent="0.25">
      <c r="A5" s="7" t="s">
        <v>2</v>
      </c>
      <c r="B5" s="15" t="s">
        <v>24</v>
      </c>
      <c r="C5" s="16" t="s">
        <v>25</v>
      </c>
    </row>
    <row r="6" spans="1:3" x14ac:dyDescent="0.25">
      <c r="A6" s="17" t="s">
        <v>3</v>
      </c>
      <c r="B6" s="18">
        <v>730</v>
      </c>
      <c r="C6" s="19">
        <f t="shared" ref="C6:C25" si="0">B6*100/14522</f>
        <v>5.026855804985539</v>
      </c>
    </row>
    <row r="7" spans="1:3" x14ac:dyDescent="0.25">
      <c r="A7" s="17" t="s">
        <v>4</v>
      </c>
      <c r="B7" s="18">
        <v>371</v>
      </c>
      <c r="C7" s="19">
        <f t="shared" si="0"/>
        <v>2.5547445255474455</v>
      </c>
    </row>
    <row r="8" spans="1:3" x14ac:dyDescent="0.25">
      <c r="A8" s="17" t="s">
        <v>5</v>
      </c>
      <c r="B8" s="18">
        <v>692</v>
      </c>
      <c r="C8" s="19">
        <f t="shared" si="0"/>
        <v>4.765183858972593</v>
      </c>
    </row>
    <row r="9" spans="1:3" x14ac:dyDescent="0.25">
      <c r="A9" s="17" t="s">
        <v>6</v>
      </c>
      <c r="B9" s="18">
        <v>741</v>
      </c>
      <c r="C9" s="19">
        <f t="shared" si="0"/>
        <v>5.1026029472524446</v>
      </c>
    </row>
    <row r="10" spans="1:3" x14ac:dyDescent="0.25">
      <c r="A10" s="17" t="s">
        <v>7</v>
      </c>
      <c r="B10" s="18">
        <v>905</v>
      </c>
      <c r="C10" s="19">
        <f t="shared" si="0"/>
        <v>6.2319239774135795</v>
      </c>
    </row>
    <row r="11" spans="1:3" x14ac:dyDescent="0.25">
      <c r="A11" s="17" t="s">
        <v>8</v>
      </c>
      <c r="B11" s="18">
        <v>749</v>
      </c>
      <c r="C11" s="19">
        <f t="shared" si="0"/>
        <v>5.157691777992012</v>
      </c>
    </row>
    <row r="12" spans="1:3" x14ac:dyDescent="0.25">
      <c r="A12" s="17" t="s">
        <v>9</v>
      </c>
      <c r="B12" s="18">
        <v>2727</v>
      </c>
      <c r="C12" s="19">
        <f t="shared" si="0"/>
        <v>18.778405178350088</v>
      </c>
    </row>
    <row r="13" spans="1:3" x14ac:dyDescent="0.25">
      <c r="A13" s="17" t="s">
        <v>10</v>
      </c>
      <c r="B13" s="18">
        <v>665</v>
      </c>
      <c r="C13" s="19">
        <f t="shared" si="0"/>
        <v>4.5792590552265526</v>
      </c>
    </row>
    <row r="14" spans="1:3" x14ac:dyDescent="0.25">
      <c r="A14" s="17" t="s">
        <v>11</v>
      </c>
      <c r="B14" s="18">
        <v>690</v>
      </c>
      <c r="C14" s="19">
        <f t="shared" si="0"/>
        <v>4.7514116512877012</v>
      </c>
    </row>
    <row r="15" spans="1:3" x14ac:dyDescent="0.25">
      <c r="A15" s="17" t="s">
        <v>12</v>
      </c>
      <c r="B15" s="18">
        <v>568</v>
      </c>
      <c r="C15" s="19">
        <f t="shared" si="0"/>
        <v>3.9113069825092963</v>
      </c>
    </row>
    <row r="16" spans="1:3" x14ac:dyDescent="0.25">
      <c r="A16" s="17" t="s">
        <v>13</v>
      </c>
      <c r="B16" s="18">
        <v>657</v>
      </c>
      <c r="C16" s="19">
        <f t="shared" si="0"/>
        <v>4.5241702244869852</v>
      </c>
    </row>
    <row r="17" spans="1:3" x14ac:dyDescent="0.25">
      <c r="A17" s="17" t="s">
        <v>14</v>
      </c>
      <c r="B17" s="18">
        <v>782</v>
      </c>
      <c r="C17" s="19">
        <f t="shared" si="0"/>
        <v>5.3849332047927279</v>
      </c>
    </row>
    <row r="18" spans="1:3" x14ac:dyDescent="0.25">
      <c r="A18" s="17" t="s">
        <v>15</v>
      </c>
      <c r="B18" s="18">
        <v>506</v>
      </c>
      <c r="C18" s="19">
        <f t="shared" si="0"/>
        <v>3.4843685442776478</v>
      </c>
    </row>
    <row r="19" spans="1:3" x14ac:dyDescent="0.25">
      <c r="A19" s="17" t="s">
        <v>16</v>
      </c>
      <c r="B19" s="18">
        <v>565</v>
      </c>
      <c r="C19" s="19">
        <f t="shared" si="0"/>
        <v>3.8906486709819585</v>
      </c>
    </row>
    <row r="20" spans="1:3" x14ac:dyDescent="0.25">
      <c r="A20" s="17" t="s">
        <v>17</v>
      </c>
      <c r="B20" s="18">
        <v>725</v>
      </c>
      <c r="C20" s="19">
        <f t="shared" si="0"/>
        <v>4.9924252857733098</v>
      </c>
    </row>
    <row r="21" spans="1:3" x14ac:dyDescent="0.25">
      <c r="A21" s="17" t="s">
        <v>18</v>
      </c>
      <c r="B21" s="18">
        <v>336</v>
      </c>
      <c r="C21" s="19">
        <f t="shared" si="0"/>
        <v>2.3137308910618373</v>
      </c>
    </row>
    <row r="22" spans="1:3" x14ac:dyDescent="0.25">
      <c r="A22" s="17" t="s">
        <v>19</v>
      </c>
      <c r="B22" s="18">
        <v>557</v>
      </c>
      <c r="C22" s="19">
        <f t="shared" si="0"/>
        <v>3.8355598402423907</v>
      </c>
    </row>
    <row r="23" spans="1:3" x14ac:dyDescent="0.25">
      <c r="A23" s="17" t="s">
        <v>20</v>
      </c>
      <c r="B23" s="18">
        <v>676</v>
      </c>
      <c r="C23" s="19">
        <f t="shared" si="0"/>
        <v>4.6550061974934582</v>
      </c>
    </row>
    <row r="24" spans="1:3" x14ac:dyDescent="0.25">
      <c r="A24" s="17" t="s">
        <v>21</v>
      </c>
      <c r="B24" s="18">
        <v>327</v>
      </c>
      <c r="C24" s="19">
        <f t="shared" si="0"/>
        <v>2.2517559564798235</v>
      </c>
    </row>
    <row r="25" spans="1:3" x14ac:dyDescent="0.25">
      <c r="A25" s="17" t="s">
        <v>22</v>
      </c>
      <c r="B25" s="18">
        <v>553</v>
      </c>
      <c r="C25" s="19">
        <f t="shared" si="0"/>
        <v>3.808015424872607</v>
      </c>
    </row>
    <row r="26" spans="1:3" x14ac:dyDescent="0.25">
      <c r="A26" s="7" t="s">
        <v>23</v>
      </c>
      <c r="B26" s="15">
        <f>SUM(B6:B25)</f>
        <v>14522</v>
      </c>
      <c r="C26" s="16">
        <f>SUM(C6:C25)</f>
        <v>100.00000000000001</v>
      </c>
    </row>
    <row r="27" spans="1:3" x14ac:dyDescent="0.25">
      <c r="A27" s="30"/>
      <c r="B27" s="30"/>
      <c r="C27" s="30"/>
    </row>
    <row r="28" spans="1:3" x14ac:dyDescent="0.25">
      <c r="A28" s="31"/>
      <c r="B28" s="31"/>
      <c r="C28" s="31"/>
    </row>
    <row r="29" spans="1:3" x14ac:dyDescent="0.25">
      <c r="A29" s="7" t="s">
        <v>81</v>
      </c>
      <c r="B29" s="36"/>
      <c r="C29" s="35"/>
    </row>
    <row r="30" spans="1:3" x14ac:dyDescent="0.25">
      <c r="A30" s="8" t="s">
        <v>82</v>
      </c>
      <c r="B30" s="34">
        <v>41.6</v>
      </c>
      <c r="C30" s="35"/>
    </row>
    <row r="31" spans="1:3" x14ac:dyDescent="0.25">
      <c r="A31" s="9" t="s">
        <v>83</v>
      </c>
      <c r="B31" s="34">
        <v>13</v>
      </c>
      <c r="C31" s="35"/>
    </row>
    <row r="32" spans="1:3" x14ac:dyDescent="0.25">
      <c r="A32" s="9" t="s">
        <v>84</v>
      </c>
      <c r="B32" s="34">
        <v>88</v>
      </c>
      <c r="C32" s="35"/>
    </row>
    <row r="33" spans="1:4" x14ac:dyDescent="0.25">
      <c r="A33" s="7" t="s">
        <v>85</v>
      </c>
      <c r="B33" s="36">
        <v>14522</v>
      </c>
      <c r="C33" s="36"/>
    </row>
    <row r="34" spans="1:4" x14ac:dyDescent="0.25">
      <c r="A34" s="30"/>
      <c r="B34" s="30"/>
      <c r="C34" s="30"/>
    </row>
    <row r="35" spans="1:4" x14ac:dyDescent="0.25">
      <c r="A35" s="31"/>
      <c r="B35" s="31"/>
      <c r="C35" s="31"/>
      <c r="D35" s="3"/>
    </row>
    <row r="36" spans="1:4" x14ac:dyDescent="0.25">
      <c r="A36" s="7" t="s">
        <v>26</v>
      </c>
      <c r="B36" s="15" t="s">
        <v>24</v>
      </c>
      <c r="C36" s="16" t="s">
        <v>25</v>
      </c>
    </row>
    <row r="37" spans="1:4" x14ac:dyDescent="0.25">
      <c r="A37" s="20" t="s">
        <v>27</v>
      </c>
      <c r="B37" s="18">
        <v>9531</v>
      </c>
      <c r="C37" s="19">
        <f t="shared" ref="C37:C39" si="1">B37*100/14522</f>
        <v>65.6314557223523</v>
      </c>
    </row>
    <row r="38" spans="1:4" x14ac:dyDescent="0.25">
      <c r="A38" s="17" t="s">
        <v>28</v>
      </c>
      <c r="B38" s="18">
        <v>4610</v>
      </c>
      <c r="C38" s="19">
        <f t="shared" si="1"/>
        <v>31.744938713675801</v>
      </c>
    </row>
    <row r="39" spans="1:4" x14ac:dyDescent="0.25">
      <c r="A39" s="17" t="s">
        <v>29</v>
      </c>
      <c r="B39" s="18">
        <v>381</v>
      </c>
      <c r="C39" s="19">
        <f t="shared" si="1"/>
        <v>2.6236055639719047</v>
      </c>
    </row>
    <row r="40" spans="1:4" x14ac:dyDescent="0.25">
      <c r="A40" s="7" t="s">
        <v>23</v>
      </c>
      <c r="B40" s="15">
        <v>14522</v>
      </c>
      <c r="C40" s="16"/>
    </row>
    <row r="41" spans="1:4" ht="35.1" customHeight="1" x14ac:dyDescent="0.25">
      <c r="A41" s="32" t="s">
        <v>103</v>
      </c>
      <c r="B41" s="32"/>
      <c r="C41" s="32"/>
    </row>
    <row r="42" spans="1:4" ht="17.100000000000001" customHeight="1" x14ac:dyDescent="0.25">
      <c r="A42" s="30"/>
      <c r="B42" s="30"/>
      <c r="C42" s="30"/>
    </row>
    <row r="43" spans="1:4" x14ac:dyDescent="0.25">
      <c r="A43" s="31"/>
      <c r="B43" s="31"/>
      <c r="C43" s="31"/>
    </row>
    <row r="44" spans="1:4" x14ac:dyDescent="0.25">
      <c r="A44" s="7" t="s">
        <v>30</v>
      </c>
      <c r="B44" s="15" t="s">
        <v>24</v>
      </c>
      <c r="C44" s="16" t="s">
        <v>25</v>
      </c>
    </row>
    <row r="45" spans="1:4" x14ac:dyDescent="0.25">
      <c r="A45" s="21" t="s">
        <v>31</v>
      </c>
      <c r="B45" s="18">
        <v>8973</v>
      </c>
      <c r="C45" s="19">
        <f t="shared" ref="C45:C47" si="2">B45*100/14522</f>
        <v>61.789009778267456</v>
      </c>
    </row>
    <row r="46" spans="1:4" x14ac:dyDescent="0.25">
      <c r="A46" s="17" t="s">
        <v>32</v>
      </c>
      <c r="B46" s="18">
        <v>3791</v>
      </c>
      <c r="C46" s="19">
        <f t="shared" si="2"/>
        <v>26.105219666712575</v>
      </c>
    </row>
    <row r="47" spans="1:4" x14ac:dyDescent="0.25">
      <c r="A47" s="17" t="s">
        <v>33</v>
      </c>
      <c r="B47" s="18">
        <v>1758</v>
      </c>
      <c r="C47" s="19">
        <f t="shared" si="2"/>
        <v>12.105770555019969</v>
      </c>
    </row>
    <row r="48" spans="1:4" x14ac:dyDescent="0.25">
      <c r="A48" s="22" t="s">
        <v>23</v>
      </c>
      <c r="B48" s="15">
        <v>14522</v>
      </c>
      <c r="C48" s="19"/>
    </row>
    <row r="49" spans="1:3" x14ac:dyDescent="0.25">
      <c r="A49" s="33"/>
      <c r="B49" s="33"/>
      <c r="C49" s="33"/>
    </row>
    <row r="50" spans="1:3" x14ac:dyDescent="0.25">
      <c r="A50" s="31"/>
      <c r="B50" s="31"/>
      <c r="C50" s="31"/>
    </row>
    <row r="51" spans="1:3" ht="30" x14ac:dyDescent="0.25">
      <c r="A51" s="7" t="s">
        <v>34</v>
      </c>
      <c r="B51" s="15" t="s">
        <v>24</v>
      </c>
      <c r="C51" s="16" t="s">
        <v>25</v>
      </c>
    </row>
    <row r="52" spans="1:3" x14ac:dyDescent="0.25">
      <c r="A52" s="9" t="s">
        <v>35</v>
      </c>
      <c r="B52" s="18">
        <v>1349</v>
      </c>
      <c r="C52" s="19">
        <f t="shared" ref="C52:C53" si="3">B52*100/14522</f>
        <v>9.2893540834595782</v>
      </c>
    </row>
    <row r="53" spans="1:3" x14ac:dyDescent="0.25">
      <c r="A53" s="9" t="s">
        <v>36</v>
      </c>
      <c r="B53" s="18">
        <v>13173</v>
      </c>
      <c r="C53" s="19">
        <f t="shared" si="3"/>
        <v>90.710645916540415</v>
      </c>
    </row>
    <row r="54" spans="1:3" x14ac:dyDescent="0.25">
      <c r="A54" s="7" t="s">
        <v>23</v>
      </c>
      <c r="B54" s="15">
        <v>14522</v>
      </c>
      <c r="C54" s="19"/>
    </row>
    <row r="55" spans="1:3" x14ac:dyDescent="0.25">
      <c r="A55" s="30"/>
      <c r="B55" s="30"/>
      <c r="C55" s="30"/>
    </row>
    <row r="56" spans="1:3" x14ac:dyDescent="0.25">
      <c r="A56" s="31"/>
      <c r="B56" s="31"/>
      <c r="C56" s="31"/>
    </row>
    <row r="57" spans="1:3" x14ac:dyDescent="0.25">
      <c r="A57" s="23" t="s">
        <v>37</v>
      </c>
      <c r="B57" s="15" t="s">
        <v>24</v>
      </c>
      <c r="C57" s="16" t="s">
        <v>25</v>
      </c>
    </row>
    <row r="58" spans="1:3" x14ac:dyDescent="0.25">
      <c r="A58" s="17" t="s">
        <v>35</v>
      </c>
      <c r="B58" s="18">
        <v>9663</v>
      </c>
      <c r="C58" s="19">
        <f t="shared" ref="C58:C59" si="4">B58*100/14522</f>
        <v>66.540421429555153</v>
      </c>
    </row>
    <row r="59" spans="1:3" x14ac:dyDescent="0.25">
      <c r="A59" s="17" t="s">
        <v>36</v>
      </c>
      <c r="B59" s="18">
        <v>4859</v>
      </c>
      <c r="C59" s="19">
        <f t="shared" si="4"/>
        <v>33.45957857044484</v>
      </c>
    </row>
    <row r="60" spans="1:3" x14ac:dyDescent="0.25">
      <c r="A60" s="7" t="s">
        <v>23</v>
      </c>
      <c r="B60" s="15">
        <v>14522</v>
      </c>
      <c r="C60" s="19"/>
    </row>
    <row r="61" spans="1:3" x14ac:dyDescent="0.25">
      <c r="A61" s="30"/>
      <c r="B61" s="30"/>
      <c r="C61" s="30"/>
    </row>
    <row r="62" spans="1:3" x14ac:dyDescent="0.25">
      <c r="A62" s="31"/>
      <c r="B62" s="31"/>
      <c r="C62" s="31"/>
    </row>
    <row r="63" spans="1:3" x14ac:dyDescent="0.25">
      <c r="A63" s="7" t="s">
        <v>41</v>
      </c>
      <c r="B63" s="15" t="s">
        <v>24</v>
      </c>
      <c r="C63" s="16" t="s">
        <v>25</v>
      </c>
    </row>
    <row r="64" spans="1:3" x14ac:dyDescent="0.25">
      <c r="A64" s="9" t="s">
        <v>38</v>
      </c>
      <c r="B64" s="18">
        <v>8725</v>
      </c>
      <c r="C64" s="19">
        <f t="shared" ref="C64:C66" si="5">B64*100/9663</f>
        <v>90.292869709200048</v>
      </c>
    </row>
    <row r="65" spans="1:4" x14ac:dyDescent="0.25">
      <c r="A65" s="9" t="s">
        <v>39</v>
      </c>
      <c r="B65" s="18">
        <v>906</v>
      </c>
      <c r="C65" s="19">
        <f t="shared" si="5"/>
        <v>9.3759701955914316</v>
      </c>
    </row>
    <row r="66" spans="1:4" x14ac:dyDescent="0.25">
      <c r="A66" s="9" t="s">
        <v>40</v>
      </c>
      <c r="B66" s="18">
        <v>32</v>
      </c>
      <c r="C66" s="19">
        <f t="shared" si="5"/>
        <v>0.33116009520852735</v>
      </c>
    </row>
    <row r="67" spans="1:4" x14ac:dyDescent="0.25">
      <c r="A67" s="7" t="s">
        <v>23</v>
      </c>
      <c r="B67" s="15">
        <v>9663</v>
      </c>
      <c r="C67" s="19"/>
    </row>
    <row r="68" spans="1:4" x14ac:dyDescent="0.25">
      <c r="A68" s="30"/>
      <c r="B68" s="30"/>
      <c r="C68" s="30"/>
    </row>
    <row r="69" spans="1:4" x14ac:dyDescent="0.25">
      <c r="A69" s="31"/>
      <c r="B69" s="31"/>
      <c r="C69" s="31"/>
    </row>
    <row r="70" spans="1:4" ht="30" x14ac:dyDescent="0.25">
      <c r="A70" s="7" t="s">
        <v>42</v>
      </c>
      <c r="B70" s="15" t="s">
        <v>24</v>
      </c>
      <c r="C70" s="16" t="s">
        <v>25</v>
      </c>
    </row>
    <row r="71" spans="1:4" x14ac:dyDescent="0.25">
      <c r="A71" s="17" t="s">
        <v>35</v>
      </c>
      <c r="B71" s="18">
        <v>7085</v>
      </c>
      <c r="C71" s="19">
        <f t="shared" ref="C71:C72" si="6">B71*100/9663</f>
        <v>73.320914829763012</v>
      </c>
    </row>
    <row r="72" spans="1:4" x14ac:dyDescent="0.25">
      <c r="A72" s="17" t="s">
        <v>36</v>
      </c>
      <c r="B72" s="18">
        <v>2578</v>
      </c>
      <c r="C72" s="19">
        <f t="shared" si="6"/>
        <v>26.679085170236988</v>
      </c>
    </row>
    <row r="73" spans="1:4" x14ac:dyDescent="0.25">
      <c r="A73" s="7" t="s">
        <v>23</v>
      </c>
      <c r="B73" s="15">
        <v>9663</v>
      </c>
      <c r="C73" s="19"/>
    </row>
    <row r="74" spans="1:4" x14ac:dyDescent="0.25">
      <c r="A74" s="30"/>
      <c r="B74" s="30"/>
      <c r="C74" s="30"/>
    </row>
    <row r="75" spans="1:4" x14ac:dyDescent="0.25">
      <c r="A75" s="31"/>
      <c r="B75" s="31"/>
      <c r="C75" s="31"/>
    </row>
    <row r="76" spans="1:4" ht="30" x14ac:dyDescent="0.25">
      <c r="A76" s="7" t="s">
        <v>43</v>
      </c>
      <c r="B76" s="15" t="s">
        <v>24</v>
      </c>
      <c r="C76" s="16" t="s">
        <v>25</v>
      </c>
    </row>
    <row r="77" spans="1:4" x14ac:dyDescent="0.25">
      <c r="A77" s="17" t="s">
        <v>44</v>
      </c>
      <c r="B77" s="18">
        <v>842</v>
      </c>
      <c r="C77" s="19">
        <f t="shared" ref="C77:C80" si="7">B77*100/2578</f>
        <v>32.660977501939485</v>
      </c>
    </row>
    <row r="78" spans="1:4" x14ac:dyDescent="0.25">
      <c r="A78" s="9" t="s">
        <v>45</v>
      </c>
      <c r="B78" s="18">
        <v>287</v>
      </c>
      <c r="C78" s="19">
        <f t="shared" si="7"/>
        <v>11.13266097750194</v>
      </c>
    </row>
    <row r="79" spans="1:4" x14ac:dyDescent="0.25">
      <c r="A79" s="9" t="s">
        <v>46</v>
      </c>
      <c r="B79" s="18">
        <v>636</v>
      </c>
      <c r="C79" s="19">
        <f t="shared" si="7"/>
        <v>24.670287044220327</v>
      </c>
    </row>
    <row r="80" spans="1:4" x14ac:dyDescent="0.25">
      <c r="A80" s="9" t="s">
        <v>47</v>
      </c>
      <c r="B80" s="18">
        <v>813</v>
      </c>
      <c r="C80" s="19">
        <f t="shared" si="7"/>
        <v>31.536074476338246</v>
      </c>
      <c r="D80" s="5"/>
    </row>
    <row r="81" spans="1:3" x14ac:dyDescent="0.25">
      <c r="A81" s="7" t="s">
        <v>23</v>
      </c>
      <c r="B81" s="15">
        <v>2578</v>
      </c>
      <c r="C81" s="19"/>
    </row>
    <row r="82" spans="1:3" x14ac:dyDescent="0.25">
      <c r="A82" s="30"/>
      <c r="B82" s="30"/>
      <c r="C82" s="30"/>
    </row>
    <row r="83" spans="1:3" x14ac:dyDescent="0.25">
      <c r="A83" s="31"/>
      <c r="B83" s="31"/>
      <c r="C83" s="31"/>
    </row>
    <row r="84" spans="1:3" ht="30" x14ac:dyDescent="0.25">
      <c r="A84" s="7" t="s">
        <v>48</v>
      </c>
      <c r="B84" s="15" t="s">
        <v>24</v>
      </c>
      <c r="C84" s="16" t="s">
        <v>25</v>
      </c>
    </row>
    <row r="85" spans="1:3" x14ac:dyDescent="0.25">
      <c r="A85" s="17" t="s">
        <v>35</v>
      </c>
      <c r="B85" s="18">
        <v>14215</v>
      </c>
      <c r="C85" s="19">
        <f t="shared" ref="C85:C86" si="8">B85*100/14522</f>
        <v>97.885966120369091</v>
      </c>
    </row>
    <row r="86" spans="1:3" x14ac:dyDescent="0.25">
      <c r="A86" s="17" t="s">
        <v>36</v>
      </c>
      <c r="B86" s="18">
        <v>307</v>
      </c>
      <c r="C86" s="19">
        <f t="shared" si="8"/>
        <v>2.1140338796309051</v>
      </c>
    </row>
    <row r="87" spans="1:3" x14ac:dyDescent="0.25">
      <c r="A87" s="7" t="s">
        <v>23</v>
      </c>
      <c r="B87" s="15">
        <v>14522</v>
      </c>
      <c r="C87" s="19"/>
    </row>
    <row r="88" spans="1:3" x14ac:dyDescent="0.25">
      <c r="A88" s="30"/>
      <c r="B88" s="30"/>
      <c r="C88" s="30"/>
    </row>
    <row r="89" spans="1:3" x14ac:dyDescent="0.25">
      <c r="A89" s="31"/>
      <c r="B89" s="31"/>
      <c r="C89" s="31"/>
    </row>
    <row r="90" spans="1:3" x14ac:dyDescent="0.25">
      <c r="A90" s="7" t="s">
        <v>49</v>
      </c>
      <c r="B90" s="15" t="s">
        <v>24</v>
      </c>
      <c r="C90" s="16" t="s">
        <v>25</v>
      </c>
    </row>
    <row r="91" spans="1:3" x14ac:dyDescent="0.25">
      <c r="A91" s="17" t="s">
        <v>35</v>
      </c>
      <c r="B91" s="18">
        <v>12977</v>
      </c>
      <c r="C91" s="19">
        <f t="shared" ref="C91:C92" si="9">B91*100/14522</f>
        <v>89.360969563421023</v>
      </c>
    </row>
    <row r="92" spans="1:3" x14ac:dyDescent="0.25">
      <c r="A92" s="17" t="s">
        <v>36</v>
      </c>
      <c r="B92" s="18">
        <v>1545</v>
      </c>
      <c r="C92" s="19">
        <f t="shared" si="9"/>
        <v>10.639030436578983</v>
      </c>
    </row>
    <row r="93" spans="1:3" x14ac:dyDescent="0.25">
      <c r="A93" s="7" t="s">
        <v>23</v>
      </c>
      <c r="B93" s="15">
        <v>14522</v>
      </c>
      <c r="C93" s="19"/>
    </row>
    <row r="94" spans="1:3" x14ac:dyDescent="0.25">
      <c r="A94" s="30"/>
      <c r="B94" s="30"/>
      <c r="C94" s="30"/>
    </row>
    <row r="95" spans="1:3" x14ac:dyDescent="0.25">
      <c r="A95" s="31"/>
      <c r="B95" s="31"/>
      <c r="C95" s="31"/>
    </row>
    <row r="96" spans="1:3" ht="30" x14ac:dyDescent="0.25">
      <c r="A96" s="7" t="s">
        <v>50</v>
      </c>
      <c r="B96" s="15" t="s">
        <v>24</v>
      </c>
      <c r="C96" s="16" t="s">
        <v>25</v>
      </c>
    </row>
    <row r="97" spans="1:4" x14ac:dyDescent="0.25">
      <c r="A97" s="9" t="s">
        <v>51</v>
      </c>
      <c r="B97" s="18">
        <v>4282</v>
      </c>
      <c r="C97" s="19">
        <f t="shared" ref="C97:C100" si="10">B97*100/12977</f>
        <v>32.996840564074901</v>
      </c>
    </row>
    <row r="98" spans="1:4" x14ac:dyDescent="0.25">
      <c r="A98" s="9" t="s">
        <v>52</v>
      </c>
      <c r="B98" s="18">
        <v>145</v>
      </c>
      <c r="C98" s="19">
        <f t="shared" si="10"/>
        <v>1.117361485705479</v>
      </c>
    </row>
    <row r="99" spans="1:4" x14ac:dyDescent="0.25">
      <c r="A99" s="9" t="s">
        <v>53</v>
      </c>
      <c r="B99" s="18">
        <v>8200</v>
      </c>
      <c r="C99" s="19">
        <f t="shared" si="10"/>
        <v>63.188718501965013</v>
      </c>
    </row>
    <row r="100" spans="1:4" x14ac:dyDescent="0.25">
      <c r="A100" s="9" t="s">
        <v>54</v>
      </c>
      <c r="B100" s="18">
        <v>350</v>
      </c>
      <c r="C100" s="19">
        <f t="shared" si="10"/>
        <v>2.6970794482546041</v>
      </c>
      <c r="D100" s="5"/>
    </row>
    <row r="101" spans="1:4" x14ac:dyDescent="0.25">
      <c r="A101" s="7" t="s">
        <v>23</v>
      </c>
      <c r="B101" s="15">
        <v>12977</v>
      </c>
      <c r="C101" s="19"/>
    </row>
    <row r="102" spans="1:4" x14ac:dyDescent="0.25">
      <c r="A102" s="30"/>
      <c r="B102" s="30"/>
      <c r="C102" s="30"/>
    </row>
    <row r="103" spans="1:4" x14ac:dyDescent="0.25">
      <c r="A103" s="31"/>
      <c r="B103" s="31"/>
      <c r="C103" s="31"/>
    </row>
    <row r="104" spans="1:4" x14ac:dyDescent="0.25">
      <c r="A104" s="7" t="s">
        <v>55</v>
      </c>
      <c r="B104" s="15" t="s">
        <v>24</v>
      </c>
      <c r="C104" s="16" t="s">
        <v>25</v>
      </c>
    </row>
    <row r="105" spans="1:4" x14ac:dyDescent="0.25">
      <c r="A105" s="17" t="s">
        <v>35</v>
      </c>
      <c r="B105" s="18">
        <v>3322</v>
      </c>
      <c r="C105" s="19">
        <f t="shared" ref="C105:C106" si="11">B105*100/14522</f>
        <v>22.875636964605427</v>
      </c>
    </row>
    <row r="106" spans="1:4" x14ac:dyDescent="0.25">
      <c r="A106" s="17" t="s">
        <v>36</v>
      </c>
      <c r="B106" s="18">
        <v>11200</v>
      </c>
      <c r="C106" s="19">
        <f t="shared" si="11"/>
        <v>77.12436303539458</v>
      </c>
    </row>
    <row r="107" spans="1:4" x14ac:dyDescent="0.25">
      <c r="A107" s="7" t="s">
        <v>23</v>
      </c>
      <c r="B107" s="15">
        <v>14522</v>
      </c>
      <c r="C107" s="19"/>
    </row>
    <row r="108" spans="1:4" x14ac:dyDescent="0.25">
      <c r="A108" s="30"/>
      <c r="B108" s="30"/>
      <c r="C108" s="30"/>
    </row>
    <row r="109" spans="1:4" x14ac:dyDescent="0.25">
      <c r="A109" s="31"/>
      <c r="B109" s="31"/>
      <c r="C109" s="31"/>
    </row>
    <row r="110" spans="1:4" x14ac:dyDescent="0.25">
      <c r="A110" s="7" t="s">
        <v>56</v>
      </c>
      <c r="B110" s="15" t="s">
        <v>24</v>
      </c>
      <c r="C110" s="16" t="s">
        <v>25</v>
      </c>
    </row>
    <row r="111" spans="1:4" x14ac:dyDescent="0.25">
      <c r="A111" s="9" t="s">
        <v>57</v>
      </c>
      <c r="B111" s="18">
        <v>6081</v>
      </c>
      <c r="C111" s="19">
        <f t="shared" ref="C111:C114" si="12">B111*100/14522</f>
        <v>41.874397465913788</v>
      </c>
    </row>
    <row r="112" spans="1:4" x14ac:dyDescent="0.25">
      <c r="A112" s="9" t="s">
        <v>58</v>
      </c>
      <c r="B112" s="18">
        <v>2672</v>
      </c>
      <c r="C112" s="19">
        <f t="shared" si="12"/>
        <v>18.399669467015563</v>
      </c>
    </row>
    <row r="113" spans="1:4" x14ac:dyDescent="0.25">
      <c r="A113" s="9" t="s">
        <v>59</v>
      </c>
      <c r="B113" s="18">
        <v>5690</v>
      </c>
      <c r="C113" s="19">
        <f t="shared" si="12"/>
        <v>39.181930863517422</v>
      </c>
    </row>
    <row r="114" spans="1:4" x14ac:dyDescent="0.25">
      <c r="A114" s="9" t="s">
        <v>60</v>
      </c>
      <c r="B114" s="18">
        <v>79</v>
      </c>
      <c r="C114" s="19">
        <f t="shared" si="12"/>
        <v>0.54400220355322959</v>
      </c>
      <c r="D114" s="5"/>
    </row>
    <row r="115" spans="1:4" x14ac:dyDescent="0.25">
      <c r="A115" s="7" t="s">
        <v>23</v>
      </c>
      <c r="B115" s="15">
        <v>14522</v>
      </c>
      <c r="C115" s="19"/>
    </row>
    <row r="116" spans="1:4" x14ac:dyDescent="0.25">
      <c r="A116" s="30"/>
      <c r="B116" s="30"/>
      <c r="C116" s="30"/>
    </row>
    <row r="117" spans="1:4" x14ac:dyDescent="0.25">
      <c r="A117" s="31"/>
      <c r="B117" s="31"/>
      <c r="C117" s="31"/>
    </row>
    <row r="118" spans="1:4" ht="30" x14ac:dyDescent="0.25">
      <c r="A118" s="7" t="s">
        <v>61</v>
      </c>
      <c r="B118" s="15" t="s">
        <v>24</v>
      </c>
      <c r="C118" s="16" t="s">
        <v>25</v>
      </c>
    </row>
    <row r="119" spans="1:4" x14ac:dyDescent="0.25">
      <c r="A119" s="17" t="s">
        <v>35</v>
      </c>
      <c r="B119" s="18">
        <v>13846</v>
      </c>
      <c r="C119" s="19">
        <f t="shared" ref="C119:C120" si="13">B119*100/14522</f>
        <v>95.344993802506536</v>
      </c>
    </row>
    <row r="120" spans="1:4" x14ac:dyDescent="0.25">
      <c r="A120" s="17" t="s">
        <v>36</v>
      </c>
      <c r="B120" s="18">
        <v>676</v>
      </c>
      <c r="C120" s="19">
        <f t="shared" si="13"/>
        <v>4.6550061974934582</v>
      </c>
    </row>
    <row r="121" spans="1:4" x14ac:dyDescent="0.25">
      <c r="A121" s="7" t="s">
        <v>23</v>
      </c>
      <c r="B121" s="15">
        <v>14522</v>
      </c>
      <c r="C121" s="19"/>
    </row>
    <row r="122" spans="1:4" x14ac:dyDescent="0.25">
      <c r="A122" s="30"/>
      <c r="B122" s="30"/>
      <c r="C122" s="30"/>
    </row>
    <row r="123" spans="1:4" x14ac:dyDescent="0.25">
      <c r="A123" s="31"/>
      <c r="B123" s="31"/>
      <c r="C123" s="31"/>
    </row>
    <row r="124" spans="1:4" ht="30" x14ac:dyDescent="0.25">
      <c r="A124" s="7" t="s">
        <v>62</v>
      </c>
      <c r="B124" s="15" t="s">
        <v>24</v>
      </c>
      <c r="C124" s="16" t="s">
        <v>25</v>
      </c>
    </row>
    <row r="125" spans="1:4" x14ac:dyDescent="0.25">
      <c r="A125" s="17" t="s">
        <v>35</v>
      </c>
      <c r="B125" s="18">
        <v>1112</v>
      </c>
      <c r="C125" s="19">
        <f t="shared" ref="C125:C126" si="14">B125*100/14522</f>
        <v>7.6573474727998896</v>
      </c>
    </row>
    <row r="126" spans="1:4" x14ac:dyDescent="0.25">
      <c r="A126" s="17" t="s">
        <v>36</v>
      </c>
      <c r="B126" s="18">
        <v>13410</v>
      </c>
      <c r="C126" s="19">
        <f t="shared" si="14"/>
        <v>92.342652527200116</v>
      </c>
    </row>
    <row r="127" spans="1:4" x14ac:dyDescent="0.25">
      <c r="A127" s="7" t="s">
        <v>23</v>
      </c>
      <c r="B127" s="15">
        <v>14522</v>
      </c>
      <c r="C127" s="19"/>
    </row>
    <row r="128" spans="1:4" x14ac:dyDescent="0.25">
      <c r="A128" s="10"/>
      <c r="B128" s="11"/>
      <c r="C128" s="12"/>
    </row>
    <row r="129" spans="1:4" x14ac:dyDescent="0.25">
      <c r="A129" s="31"/>
      <c r="B129" s="31"/>
      <c r="C129" s="31"/>
    </row>
    <row r="130" spans="1:4" x14ac:dyDescent="0.25">
      <c r="A130" s="7" t="s">
        <v>63</v>
      </c>
      <c r="B130" s="15" t="s">
        <v>24</v>
      </c>
      <c r="C130" s="16" t="s">
        <v>25</v>
      </c>
    </row>
    <row r="131" spans="1:4" x14ac:dyDescent="0.25">
      <c r="A131" s="17" t="s">
        <v>35</v>
      </c>
      <c r="B131" s="18">
        <v>374</v>
      </c>
      <c r="C131" s="19">
        <f t="shared" ref="C131:C132" si="15">B131*100/14522</f>
        <v>2.5754028370747832</v>
      </c>
    </row>
    <row r="132" spans="1:4" x14ac:dyDescent="0.25">
      <c r="A132" s="17" t="s">
        <v>36</v>
      </c>
      <c r="B132" s="18">
        <v>14148</v>
      </c>
      <c r="C132" s="19">
        <f t="shared" si="15"/>
        <v>97.424597162925224</v>
      </c>
    </row>
    <row r="133" spans="1:4" x14ac:dyDescent="0.25">
      <c r="A133" s="7" t="s">
        <v>23</v>
      </c>
      <c r="B133" s="15">
        <v>14522</v>
      </c>
      <c r="C133" s="19"/>
    </row>
    <row r="134" spans="1:4" x14ac:dyDescent="0.25">
      <c r="A134" s="30"/>
      <c r="B134" s="30"/>
      <c r="C134" s="30"/>
    </row>
    <row r="135" spans="1:4" x14ac:dyDescent="0.25">
      <c r="A135" s="31"/>
      <c r="B135" s="31"/>
      <c r="C135" s="31"/>
    </row>
    <row r="136" spans="1:4" x14ac:dyDescent="0.25">
      <c r="A136" s="7" t="s">
        <v>64</v>
      </c>
      <c r="B136" s="15" t="s">
        <v>24</v>
      </c>
      <c r="C136" s="16" t="s">
        <v>25</v>
      </c>
    </row>
    <row r="137" spans="1:4" x14ac:dyDescent="0.25">
      <c r="A137" s="24" t="s">
        <v>65</v>
      </c>
      <c r="B137" s="18">
        <v>43</v>
      </c>
      <c r="C137" s="19">
        <f t="shared" ref="C137:C140" si="16">B137*100/374</f>
        <v>11.497326203208557</v>
      </c>
    </row>
    <row r="138" spans="1:4" x14ac:dyDescent="0.25">
      <c r="A138" s="24" t="s">
        <v>66</v>
      </c>
      <c r="B138" s="18">
        <v>266</v>
      </c>
      <c r="C138" s="19">
        <f t="shared" si="16"/>
        <v>71.122994652406419</v>
      </c>
    </row>
    <row r="139" spans="1:4" x14ac:dyDescent="0.25">
      <c r="A139" s="24" t="s">
        <v>67</v>
      </c>
      <c r="B139" s="18">
        <v>5</v>
      </c>
      <c r="C139" s="19">
        <f t="shared" si="16"/>
        <v>1.3368983957219251</v>
      </c>
    </row>
    <row r="140" spans="1:4" x14ac:dyDescent="0.25">
      <c r="A140" s="9" t="s">
        <v>54</v>
      </c>
      <c r="B140" s="18">
        <v>60</v>
      </c>
      <c r="C140" s="19">
        <f t="shared" si="16"/>
        <v>16.042780748663102</v>
      </c>
      <c r="D140" s="5"/>
    </row>
    <row r="141" spans="1:4" x14ac:dyDescent="0.25">
      <c r="A141" s="7" t="s">
        <v>23</v>
      </c>
      <c r="B141" s="15">
        <v>374</v>
      </c>
      <c r="C141" s="19"/>
    </row>
    <row r="142" spans="1:4" x14ac:dyDescent="0.25">
      <c r="A142" s="31"/>
      <c r="B142" s="31"/>
      <c r="C142" s="31"/>
    </row>
    <row r="143" spans="1:4" x14ac:dyDescent="0.25">
      <c r="A143" s="31"/>
      <c r="B143" s="31"/>
      <c r="C143" s="31"/>
    </row>
    <row r="144" spans="1:4" x14ac:dyDescent="0.25">
      <c r="A144" s="7" t="s">
        <v>68</v>
      </c>
      <c r="B144" s="15" t="s">
        <v>24</v>
      </c>
      <c r="C144" s="16" t="s">
        <v>25</v>
      </c>
    </row>
    <row r="145" spans="1:3" x14ac:dyDescent="0.25">
      <c r="A145" s="17" t="s">
        <v>35</v>
      </c>
      <c r="B145" s="18">
        <v>9778</v>
      </c>
      <c r="C145" s="19">
        <f t="shared" ref="C145:C146" si="17">B145*100/14522</f>
        <v>67.332323371436445</v>
      </c>
    </row>
    <row r="146" spans="1:3" x14ac:dyDescent="0.25">
      <c r="A146" s="17" t="s">
        <v>36</v>
      </c>
      <c r="B146" s="18">
        <v>4744</v>
      </c>
      <c r="C146" s="19">
        <f t="shared" si="17"/>
        <v>32.667676628563562</v>
      </c>
    </row>
    <row r="147" spans="1:3" x14ac:dyDescent="0.25">
      <c r="A147" s="7" t="s">
        <v>23</v>
      </c>
      <c r="B147" s="15">
        <v>14522</v>
      </c>
      <c r="C147" s="19"/>
    </row>
    <row r="148" spans="1:3" x14ac:dyDescent="0.25">
      <c r="A148" s="30"/>
      <c r="B148" s="30"/>
      <c r="C148" s="30"/>
    </row>
    <row r="149" spans="1:3" x14ac:dyDescent="0.25">
      <c r="A149" s="31"/>
      <c r="B149" s="31"/>
      <c r="C149" s="31"/>
    </row>
    <row r="150" spans="1:3" ht="30" x14ac:dyDescent="0.25">
      <c r="A150" s="7" t="s">
        <v>86</v>
      </c>
      <c r="B150" s="15" t="s">
        <v>24</v>
      </c>
      <c r="C150" s="16" t="s">
        <v>25</v>
      </c>
    </row>
    <row r="151" spans="1:3" x14ac:dyDescent="0.25">
      <c r="A151" s="17" t="s">
        <v>35</v>
      </c>
      <c r="B151" s="18">
        <v>8343</v>
      </c>
      <c r="C151" s="19">
        <f t="shared" ref="C151:C152" si="18">B151*100/14522</f>
        <v>57.450764357526509</v>
      </c>
    </row>
    <row r="152" spans="1:3" x14ac:dyDescent="0.25">
      <c r="A152" s="17" t="s">
        <v>36</v>
      </c>
      <c r="B152" s="18">
        <v>6179</v>
      </c>
      <c r="C152" s="19">
        <f t="shared" si="18"/>
        <v>42.549235642473491</v>
      </c>
    </row>
    <row r="153" spans="1:3" x14ac:dyDescent="0.25">
      <c r="A153" s="7" t="s">
        <v>23</v>
      </c>
      <c r="B153" s="15">
        <v>14522</v>
      </c>
      <c r="C153" s="19"/>
    </row>
    <row r="154" spans="1:3" x14ac:dyDescent="0.25">
      <c r="A154" s="30"/>
      <c r="B154" s="30"/>
      <c r="C154" s="30"/>
    </row>
    <row r="155" spans="1:3" x14ac:dyDescent="0.25">
      <c r="A155" s="31"/>
      <c r="B155" s="31"/>
      <c r="C155" s="31"/>
    </row>
    <row r="156" spans="1:3" x14ac:dyDescent="0.25">
      <c r="A156" s="7" t="s">
        <v>87</v>
      </c>
      <c r="B156" s="15" t="s">
        <v>24</v>
      </c>
      <c r="C156" s="16" t="s">
        <v>25</v>
      </c>
    </row>
    <row r="157" spans="1:3" x14ac:dyDescent="0.25">
      <c r="A157" s="17" t="s">
        <v>35</v>
      </c>
      <c r="B157" s="18">
        <v>8012</v>
      </c>
      <c r="C157" s="19">
        <f t="shared" ref="C157:C158" si="19">B157*100/14522</f>
        <v>55.171463985676901</v>
      </c>
    </row>
    <row r="158" spans="1:3" x14ac:dyDescent="0.25">
      <c r="A158" s="17" t="s">
        <v>36</v>
      </c>
      <c r="B158" s="18">
        <v>6510</v>
      </c>
      <c r="C158" s="19">
        <f t="shared" si="19"/>
        <v>44.828536014323099</v>
      </c>
    </row>
    <row r="159" spans="1:3" x14ac:dyDescent="0.25">
      <c r="A159" s="7" t="s">
        <v>23</v>
      </c>
      <c r="B159" s="15">
        <v>14522</v>
      </c>
      <c r="C159" s="19"/>
    </row>
    <row r="160" spans="1:3" x14ac:dyDescent="0.25">
      <c r="A160" s="30"/>
      <c r="B160" s="30"/>
      <c r="C160" s="30"/>
    </row>
    <row r="161" spans="1:4" x14ac:dyDescent="0.25">
      <c r="A161" s="31"/>
      <c r="B161" s="31"/>
      <c r="C161" s="31"/>
    </row>
    <row r="162" spans="1:4" ht="30" x14ac:dyDescent="0.25">
      <c r="A162" s="7" t="s">
        <v>69</v>
      </c>
      <c r="B162" s="15" t="s">
        <v>24</v>
      </c>
      <c r="C162" s="16" t="s">
        <v>25</v>
      </c>
    </row>
    <row r="163" spans="1:4" x14ac:dyDescent="0.25">
      <c r="A163" s="17" t="s">
        <v>35</v>
      </c>
      <c r="B163" s="18">
        <v>1757</v>
      </c>
      <c r="C163" s="19">
        <f t="shared" ref="C163:C164" si="20">B163*100/14522</f>
        <v>12.098884451177524</v>
      </c>
    </row>
    <row r="164" spans="1:4" x14ac:dyDescent="0.25">
      <c r="A164" s="17" t="s">
        <v>36</v>
      </c>
      <c r="B164" s="18">
        <v>12765</v>
      </c>
      <c r="C164" s="19">
        <f t="shared" si="20"/>
        <v>87.901115548822474</v>
      </c>
    </row>
    <row r="165" spans="1:4" x14ac:dyDescent="0.25">
      <c r="A165" s="7" t="s">
        <v>23</v>
      </c>
      <c r="B165" s="15">
        <v>14522</v>
      </c>
      <c r="C165" s="19"/>
    </row>
    <row r="166" spans="1:4" x14ac:dyDescent="0.25">
      <c r="A166" s="30"/>
      <c r="B166" s="30"/>
      <c r="C166" s="30"/>
    </row>
    <row r="167" spans="1:4" x14ac:dyDescent="0.25">
      <c r="A167" s="31"/>
      <c r="B167" s="31"/>
      <c r="C167" s="31"/>
    </row>
    <row r="168" spans="1:4" ht="30" x14ac:dyDescent="0.25">
      <c r="A168" s="7" t="s">
        <v>70</v>
      </c>
      <c r="B168" s="15" t="s">
        <v>24</v>
      </c>
      <c r="C168" s="16" t="s">
        <v>25</v>
      </c>
    </row>
    <row r="169" spans="1:4" x14ac:dyDescent="0.25">
      <c r="A169" s="17" t="s">
        <v>71</v>
      </c>
      <c r="B169" s="18">
        <v>978</v>
      </c>
      <c r="C169" s="19">
        <f t="shared" ref="C169:C174" si="21">B169*100/1757</f>
        <v>55.663062037564032</v>
      </c>
    </row>
    <row r="170" spans="1:4" x14ac:dyDescent="0.25">
      <c r="A170" s="17" t="s">
        <v>72</v>
      </c>
      <c r="B170" s="18">
        <v>216</v>
      </c>
      <c r="C170" s="19">
        <f t="shared" si="21"/>
        <v>12.293682413204326</v>
      </c>
    </row>
    <row r="171" spans="1:4" x14ac:dyDescent="0.25">
      <c r="A171" s="9" t="s">
        <v>73</v>
      </c>
      <c r="B171" s="18">
        <v>300</v>
      </c>
      <c r="C171" s="19">
        <f t="shared" si="21"/>
        <v>17.07455890722823</v>
      </c>
    </row>
    <row r="172" spans="1:4" x14ac:dyDescent="0.25">
      <c r="A172" s="9" t="s">
        <v>74</v>
      </c>
      <c r="B172" s="18">
        <v>55</v>
      </c>
      <c r="C172" s="19">
        <f t="shared" si="21"/>
        <v>3.1303357996585088</v>
      </c>
      <c r="D172" s="5"/>
    </row>
    <row r="173" spans="1:4" x14ac:dyDescent="0.25">
      <c r="A173" s="9" t="s">
        <v>77</v>
      </c>
      <c r="B173" s="18">
        <v>67</v>
      </c>
      <c r="C173" s="19">
        <f t="shared" si="21"/>
        <v>3.8133181559476381</v>
      </c>
      <c r="D173" s="5"/>
    </row>
    <row r="174" spans="1:4" x14ac:dyDescent="0.25">
      <c r="A174" s="9" t="s">
        <v>76</v>
      </c>
      <c r="B174" s="18">
        <v>141</v>
      </c>
      <c r="C174" s="19">
        <f t="shared" si="21"/>
        <v>8.0250426863972688</v>
      </c>
      <c r="D174" s="5"/>
    </row>
    <row r="175" spans="1:4" x14ac:dyDescent="0.25">
      <c r="A175" s="7" t="s">
        <v>23</v>
      </c>
      <c r="B175" s="15">
        <v>1757</v>
      </c>
      <c r="C175" s="19"/>
    </row>
    <row r="176" spans="1:4" x14ac:dyDescent="0.25">
      <c r="A176" s="31"/>
      <c r="B176" s="31"/>
      <c r="C176" s="31"/>
    </row>
    <row r="177" spans="1:4" x14ac:dyDescent="0.25">
      <c r="A177" s="31"/>
      <c r="B177" s="31"/>
      <c r="C177" s="31"/>
    </row>
    <row r="178" spans="1:4" ht="30" x14ac:dyDescent="0.25">
      <c r="A178" s="7" t="s">
        <v>75</v>
      </c>
      <c r="B178" s="15" t="s">
        <v>24</v>
      </c>
      <c r="C178" s="16" t="s">
        <v>25</v>
      </c>
    </row>
    <row r="179" spans="1:4" x14ac:dyDescent="0.25">
      <c r="A179" s="17" t="s">
        <v>35</v>
      </c>
      <c r="B179" s="18">
        <v>3811</v>
      </c>
      <c r="C179" s="19">
        <f t="shared" ref="C179:C180" si="22">B179*100/14522</f>
        <v>26.242941743561492</v>
      </c>
    </row>
    <row r="180" spans="1:4" x14ac:dyDescent="0.25">
      <c r="A180" s="17" t="s">
        <v>36</v>
      </c>
      <c r="B180" s="18">
        <v>10711</v>
      </c>
      <c r="C180" s="19">
        <f t="shared" si="22"/>
        <v>73.757058256438512</v>
      </c>
    </row>
    <row r="181" spans="1:4" x14ac:dyDescent="0.25">
      <c r="A181" s="7" t="s">
        <v>23</v>
      </c>
      <c r="B181" s="15">
        <v>14522</v>
      </c>
      <c r="C181" s="19"/>
    </row>
    <row r="182" spans="1:4" x14ac:dyDescent="0.25">
      <c r="A182" s="30"/>
      <c r="B182" s="30"/>
      <c r="C182" s="30"/>
    </row>
    <row r="183" spans="1:4" x14ac:dyDescent="0.25">
      <c r="A183" s="31"/>
      <c r="B183" s="31"/>
      <c r="C183" s="31"/>
    </row>
    <row r="184" spans="1:4" ht="30" x14ac:dyDescent="0.25">
      <c r="A184" s="7" t="s">
        <v>88</v>
      </c>
      <c r="B184" s="15" t="s">
        <v>24</v>
      </c>
      <c r="C184" s="16" t="s">
        <v>25</v>
      </c>
    </row>
    <row r="185" spans="1:4" x14ac:dyDescent="0.25">
      <c r="A185" s="17" t="s">
        <v>71</v>
      </c>
      <c r="B185" s="18">
        <v>1219</v>
      </c>
      <c r="C185" s="19">
        <f t="shared" ref="C185:C190" si="23">B185*100/3811</f>
        <v>31.986355287326163</v>
      </c>
    </row>
    <row r="186" spans="1:4" x14ac:dyDescent="0.25">
      <c r="A186" s="17" t="s">
        <v>72</v>
      </c>
      <c r="B186" s="18">
        <v>532</v>
      </c>
      <c r="C186" s="19">
        <f t="shared" si="23"/>
        <v>13.959590658619785</v>
      </c>
    </row>
    <row r="187" spans="1:4" x14ac:dyDescent="0.25">
      <c r="A187" s="9" t="s">
        <v>73</v>
      </c>
      <c r="B187" s="18">
        <v>1477</v>
      </c>
      <c r="C187" s="19">
        <f t="shared" si="23"/>
        <v>38.756231960115457</v>
      </c>
    </row>
    <row r="188" spans="1:4" x14ac:dyDescent="0.25">
      <c r="A188" s="9" t="s">
        <v>74</v>
      </c>
      <c r="B188" s="18">
        <v>198</v>
      </c>
      <c r="C188" s="19">
        <f t="shared" si="23"/>
        <v>5.1954867488848073</v>
      </c>
      <c r="D188" s="5"/>
    </row>
    <row r="189" spans="1:4" x14ac:dyDescent="0.25">
      <c r="A189" s="9" t="s">
        <v>77</v>
      </c>
      <c r="B189" s="18">
        <v>279</v>
      </c>
      <c r="C189" s="19">
        <f t="shared" si="23"/>
        <v>7.3209131461558643</v>
      </c>
      <c r="D189" s="5"/>
    </row>
    <row r="190" spans="1:4" x14ac:dyDescent="0.25">
      <c r="A190" s="9" t="s">
        <v>76</v>
      </c>
      <c r="B190" s="18">
        <v>106</v>
      </c>
      <c r="C190" s="19">
        <f t="shared" si="23"/>
        <v>2.7814221988979271</v>
      </c>
      <c r="D190" s="5"/>
    </row>
    <row r="191" spans="1:4" x14ac:dyDescent="0.25">
      <c r="A191" s="7" t="s">
        <v>23</v>
      </c>
      <c r="B191" s="15">
        <v>3811</v>
      </c>
      <c r="C191" s="19"/>
    </row>
    <row r="192" spans="1:4" x14ac:dyDescent="0.25">
      <c r="A192" s="30"/>
      <c r="B192" s="30"/>
      <c r="C192" s="30"/>
    </row>
    <row r="193" spans="1:4" x14ac:dyDescent="0.25">
      <c r="A193" s="31"/>
      <c r="B193" s="31"/>
      <c r="C193" s="31"/>
    </row>
    <row r="194" spans="1:4" x14ac:dyDescent="0.25">
      <c r="A194" s="7" t="s">
        <v>100</v>
      </c>
      <c r="B194" s="15" t="s">
        <v>24</v>
      </c>
      <c r="C194" s="16" t="s">
        <v>25</v>
      </c>
    </row>
    <row r="195" spans="1:4" ht="26.25" x14ac:dyDescent="0.25">
      <c r="A195" s="29" t="s">
        <v>89</v>
      </c>
      <c r="B195" s="25">
        <v>14552</v>
      </c>
      <c r="C195" s="26">
        <f>B195/B212*100</f>
        <v>33.416000734821345</v>
      </c>
    </row>
    <row r="196" spans="1:4" ht="30" x14ac:dyDescent="0.25">
      <c r="A196" s="9" t="s">
        <v>78</v>
      </c>
      <c r="B196" s="18">
        <v>2010</v>
      </c>
      <c r="C196" s="19">
        <f>B196/B212*100</f>
        <v>4.6155965830807393</v>
      </c>
    </row>
    <row r="197" spans="1:4" x14ac:dyDescent="0.25">
      <c r="A197" s="9" t="s">
        <v>104</v>
      </c>
      <c r="B197" s="18">
        <v>5284</v>
      </c>
      <c r="C197" s="19">
        <f>B197/B212*100</f>
        <v>12.13373748507394</v>
      </c>
    </row>
    <row r="198" spans="1:4" x14ac:dyDescent="0.25">
      <c r="A198" s="9" t="s">
        <v>93</v>
      </c>
      <c r="B198" s="18">
        <v>2777</v>
      </c>
      <c r="C198" s="19">
        <f>B198/B212*100</f>
        <v>6.3768714981170209</v>
      </c>
    </row>
    <row r="199" spans="1:4" x14ac:dyDescent="0.25">
      <c r="A199" s="9" t="s">
        <v>94</v>
      </c>
      <c r="B199" s="18">
        <v>3024</v>
      </c>
      <c r="C199" s="19">
        <f>B199/B212*100</f>
        <v>6.9440617249931114</v>
      </c>
    </row>
    <row r="200" spans="1:4" ht="30" x14ac:dyDescent="0.25">
      <c r="A200" s="9" t="s">
        <v>95</v>
      </c>
      <c r="B200" s="18">
        <v>2486</v>
      </c>
      <c r="C200" s="19">
        <f>B200/B212*100</f>
        <v>5.7086433360889135</v>
      </c>
    </row>
    <row r="201" spans="1:4" x14ac:dyDescent="0.25">
      <c r="A201" s="9" t="s">
        <v>96</v>
      </c>
      <c r="B201" s="18">
        <v>217</v>
      </c>
      <c r="C201" s="19">
        <f>B201/B212*100</f>
        <v>0.49830072563607974</v>
      </c>
    </row>
    <row r="202" spans="1:4" x14ac:dyDescent="0.25">
      <c r="A202" s="9" t="s">
        <v>97</v>
      </c>
      <c r="B202" s="18">
        <v>800</v>
      </c>
      <c r="C202" s="19">
        <f>B202/B212*100</f>
        <v>1.8370533664002942</v>
      </c>
    </row>
    <row r="203" spans="1:4" ht="30" x14ac:dyDescent="0.25">
      <c r="A203" s="9" t="s">
        <v>101</v>
      </c>
      <c r="B203" s="18">
        <v>2164</v>
      </c>
      <c r="C203" s="19">
        <f>B203/B212*100</f>
        <v>4.9692293561127947</v>
      </c>
    </row>
    <row r="204" spans="1:4" x14ac:dyDescent="0.25">
      <c r="A204" s="9" t="s">
        <v>102</v>
      </c>
      <c r="B204" s="18">
        <v>527</v>
      </c>
      <c r="C204" s="19">
        <f>B204/B212*100</f>
        <v>1.2101589051161936</v>
      </c>
      <c r="D204" s="5"/>
    </row>
    <row r="205" spans="1:4" x14ac:dyDescent="0.25">
      <c r="A205" s="9" t="s">
        <v>91</v>
      </c>
      <c r="B205" s="18">
        <v>1230</v>
      </c>
      <c r="C205" s="19">
        <f>B205/B212*100</f>
        <v>2.824469550840452</v>
      </c>
      <c r="D205" s="5"/>
    </row>
    <row r="206" spans="1:4" x14ac:dyDescent="0.25">
      <c r="A206" s="9" t="s">
        <v>90</v>
      </c>
      <c r="B206" s="18">
        <v>160</v>
      </c>
      <c r="C206" s="19">
        <f>B206/B212*100</f>
        <v>0.36741067328005877</v>
      </c>
      <c r="D206" s="5"/>
    </row>
    <row r="207" spans="1:4" ht="30" x14ac:dyDescent="0.25">
      <c r="A207" s="9" t="s">
        <v>92</v>
      </c>
      <c r="B207" s="18">
        <v>819</v>
      </c>
      <c r="C207" s="19">
        <f>B207/B212*100</f>
        <v>1.8806833838523009</v>
      </c>
      <c r="D207" s="5"/>
    </row>
    <row r="208" spans="1:4" x14ac:dyDescent="0.25">
      <c r="A208" s="9" t="s">
        <v>79</v>
      </c>
      <c r="B208" s="18">
        <v>477</v>
      </c>
      <c r="C208" s="19">
        <f>B208/B212*100</f>
        <v>1.0953430697161752</v>
      </c>
      <c r="D208" s="5"/>
    </row>
    <row r="209" spans="1:4" ht="26.25" x14ac:dyDescent="0.25">
      <c r="A209" s="28" t="s">
        <v>98</v>
      </c>
      <c r="B209" s="18">
        <v>4181</v>
      </c>
      <c r="C209" s="19">
        <f>B209/B212*100</f>
        <v>9.6009001561495353</v>
      </c>
      <c r="D209" s="5"/>
    </row>
    <row r="210" spans="1:4" x14ac:dyDescent="0.25">
      <c r="A210" s="9" t="s">
        <v>99</v>
      </c>
      <c r="B210" s="18">
        <v>1016</v>
      </c>
      <c r="C210" s="19">
        <f>B210/B212*100</f>
        <v>2.3330577753283732</v>
      </c>
      <c r="D210" s="5"/>
    </row>
    <row r="211" spans="1:4" x14ac:dyDescent="0.25">
      <c r="A211" s="9" t="s">
        <v>80</v>
      </c>
      <c r="B211" s="18">
        <v>1824</v>
      </c>
      <c r="C211" s="19">
        <f>B211/B212*100</f>
        <v>4.1884816753926701</v>
      </c>
      <c r="D211" s="5"/>
    </row>
    <row r="212" spans="1:4" x14ac:dyDescent="0.25">
      <c r="A212" s="7" t="s">
        <v>23</v>
      </c>
      <c r="B212" s="27">
        <f>SUM(B195:B211)</f>
        <v>43548</v>
      </c>
      <c r="C212" s="19">
        <f>SUM(C195:C211)</f>
        <v>99.999999999999986</v>
      </c>
    </row>
    <row r="213" spans="1:4" x14ac:dyDescent="0.25">
      <c r="A213" s="13"/>
      <c r="B213" s="14"/>
      <c r="C213" s="12"/>
    </row>
    <row r="214" spans="1:4" x14ac:dyDescent="0.25">
      <c r="A214" s="6"/>
    </row>
  </sheetData>
  <mergeCells count="57">
    <mergeCell ref="A83:C83"/>
    <mergeCell ref="A4:C4"/>
    <mergeCell ref="A28:C28"/>
    <mergeCell ref="A35:C35"/>
    <mergeCell ref="A43:C43"/>
    <mergeCell ref="A50:C50"/>
    <mergeCell ref="B30:C30"/>
    <mergeCell ref="B31:C31"/>
    <mergeCell ref="B32:C32"/>
    <mergeCell ref="B33:C33"/>
    <mergeCell ref="B29:C29"/>
    <mergeCell ref="A42:C42"/>
    <mergeCell ref="A88:C88"/>
    <mergeCell ref="A94:C94"/>
    <mergeCell ref="A149:C149"/>
    <mergeCell ref="A155:C155"/>
    <mergeCell ref="A161:C161"/>
    <mergeCell ref="A135:C135"/>
    <mergeCell ref="A142:C142"/>
    <mergeCell ref="A143:C143"/>
    <mergeCell ref="A89:C89"/>
    <mergeCell ref="A95:C95"/>
    <mergeCell ref="A103:C103"/>
    <mergeCell ref="A109:C109"/>
    <mergeCell ref="A117:C117"/>
    <mergeCell ref="A102:C102"/>
    <mergeCell ref="A108:C108"/>
    <mergeCell ref="A116:C116"/>
    <mergeCell ref="A55:C55"/>
    <mergeCell ref="A61:C61"/>
    <mergeCell ref="A68:C68"/>
    <mergeCell ref="A74:C74"/>
    <mergeCell ref="A82:C82"/>
    <mergeCell ref="A56:C56"/>
    <mergeCell ref="A62:C62"/>
    <mergeCell ref="A69:C69"/>
    <mergeCell ref="A75:C75"/>
    <mergeCell ref="A3:C3"/>
    <mergeCell ref="A27:C27"/>
    <mergeCell ref="A34:C34"/>
    <mergeCell ref="A41:C41"/>
    <mergeCell ref="A49:C49"/>
    <mergeCell ref="A193:C193"/>
    <mergeCell ref="A167:C167"/>
    <mergeCell ref="A176:C176"/>
    <mergeCell ref="A166:C166"/>
    <mergeCell ref="A123:C123"/>
    <mergeCell ref="A129:C129"/>
    <mergeCell ref="A182:C182"/>
    <mergeCell ref="A192:C192"/>
    <mergeCell ref="A122:C122"/>
    <mergeCell ref="A134:C134"/>
    <mergeCell ref="A148:C148"/>
    <mergeCell ref="A154:C154"/>
    <mergeCell ref="A160:C160"/>
    <mergeCell ref="A177:C177"/>
    <mergeCell ref="A183:C1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Salgın Dönemi Görüşme Sonuçları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2020-07-10T11:43:26Z</dcterms:modified>
</cp:coreProperties>
</file>